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H100" i="1"/>
  <c r="H101"/>
  <c r="H102"/>
  <c r="H103"/>
  <c r="H104"/>
  <c r="H105"/>
  <c r="H106"/>
  <c r="H107"/>
  <c r="H109"/>
  <c r="H110"/>
  <c r="H111"/>
  <c r="H112"/>
  <c r="H113"/>
  <c r="H114"/>
  <c r="H115"/>
  <c r="H117"/>
  <c r="H118"/>
  <c r="H119"/>
  <c r="H120"/>
  <c r="H122"/>
  <c r="H123"/>
  <c r="H124"/>
  <c r="H126"/>
  <c r="H127"/>
  <c r="H128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<sst xmlns="http://schemas.openxmlformats.org/spreadsheetml/2006/main" count="220" uniqueCount="219">
  <si>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</si>
  <si>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</si>
  <si>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</si>
  <si>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</si>
  <si>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</si>
  <si>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</si>
  <si>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</si>
  <si>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</si>
  <si>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</si>
  <si>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</si>
  <si>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</si>
  <si>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</si>
  <si>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</si>
  <si>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</si>
  <si>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</si>
  <si>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</si>
  <si>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</si>
  <si>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</si>
  <si>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</si>
  <si>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</si>
  <si>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</si>
  <si>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</si>
  <si>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</si>
  <si>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</si>
  <si>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</si>
  <si>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</si>
  <si>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</si>
  <si>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</si>
  <si>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</si>
  <si>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</si>
  <si>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</si>
  <si>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</si>
  <si>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</si>
  <si>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</si>
  <si>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</si>
  <si>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</si>
  <si>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</si>
  <si>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</si>
  <si>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</si>
  <si>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</si>
  <si>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</si>
  <si>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</si>
  <si>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</si>
  <si>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</si>
  <si>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</si>
  <si>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</si>
  <si>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</si>
  <si>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</si>
  <si>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</si>
  <si>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</si>
  <si>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</si>
  <si>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</si>
  <si>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</si>
  <si>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</si>
  <si>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</si>
  <si>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</si>
  <si>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</si>
  <si>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</si>
  <si>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</si>
  <si>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</si>
  <si>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</si>
  <si>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</si>
  <si>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</si>
  <si>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</si>
  <si>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</si>
  <si>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</si>
  <si>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</si>
  <si>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</si>
  <si>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</si>
  <si>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</si>
  <si>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</si>
  <si>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</si>
  <si>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</si>
  <si>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</si>
  <si>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</si>
  <si>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</si>
  <si>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</si>
  <si>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</si>
  <si>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</si>
  <si>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</si>
  <si>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</si>
  <si>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</si>
  <si>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</si>
  <si>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</si>
  <si>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</si>
  <si>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</si>
  <si>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</si>
  <si>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</si>
  <si>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</si>
  <si>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</si>
  <si>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</si>
  <si>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</si>
  <si>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</si>
  <si>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</si>
  <si>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</si>
  <si>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</si>
  <si>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</si>
  <si>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</si>
  <si>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</si>
  <si>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</si>
  <si>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</si>
  <si>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</si>
  <si>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</si>
  <si>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</si>
  <si>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</si>
  <si>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</si>
  <si>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</si>
  <si>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</si>
  <si>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</si>
  <si>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</si>
  <si>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</si>
  <si>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</si>
  <si>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</si>
  <si>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</si>
  <si>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</si>
  <si>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</si>
  <si>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</si>
  <si>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</si>
  <si>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</si>
  <si>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</si>
  <si>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</si>
  <si>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</si>
  <si>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</si>
  <si>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</si>
  <si>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</si>
  <si>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</si>
  <si>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</si>
  <si>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</si>
  <si>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</si>
  <si>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</si>
  <si>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</si>
  <si>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</si>
  <si>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</si>
  <si>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</si>
  <si>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</si>
  <si>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</si>
  <si>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</si>
  <si>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</si>
  <si>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</si>
  <si>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</si>
  <si>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</si>
  <si>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</si>
  <si>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</si>
  <si>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</si>
  <si>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</si>
  <si>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</si>
  <si>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</si>
  <si>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</si>
  <si>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</si>
  <si>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</si>
  <si>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</si>
  <si>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</si>
  <si>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</si>
  <si>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</si>
  <si>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</si>
  <si>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</si>
  <si>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</si>
  <si>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</si>
  <si>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</si>
  <si>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</si>
  <si>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</si>
  <si>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</si>
  <si>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</si>
  <si>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</si>
  <si>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</si>
  <si>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</si>
  <si>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</si>
  <si>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</si>
  <si>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</si>
  <si>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</si>
  <si>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</si>
  <si>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</si>
  <si>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</si>
  <si>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</si>
  <si>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</si>
  <si>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</si>
  <si>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</si>
  <si>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</si>
  <si>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</si>
  <si>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</si>
  <si>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</si>
  <si>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</si>
  <si>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</si>
  <si>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</si>
  <si>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</si>
  <si>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</si>
  <si>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</si>
  <si>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</si>
  <si>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</si>
  <si>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</si>
  <si>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</si>
  <si>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</si>
  <si>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</si>
  <si>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</si>
  <si>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</si>
  <si>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</si>
  <si>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</si>
  <si>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</si>
  <si>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</si>
  <si>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</si>
  <si>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</si>
  <si>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</si>
  <si>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</si>
  <si>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</si>
  <si>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</si>
  <si>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</si>
  <si>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</si>
  <si>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</si>
  <si>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</si>
  <si>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</si>
  <si>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</si>
  <si>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</si>
  <si>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</si>
  <si>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</si>
  <si>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</si>
  <si>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</si>
  <si>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</si>
  <si>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BANK AL ETIHAD</t>
  </si>
  <si>
    <t>بنك الإتحاد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</si>
</sst>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D2" sqref="D2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>
        <v>111007</v>
      </c>
      <c r="G2" s="59"/>
      <c r="H2" s="59"/>
      <c r="I2" s="6" t="s">
        <v>218</v>
      </c>
    </row>
    <row r="4" spans="4:49" s="7" customFormat="1" ht="24.95" customHeight="1">
      <c r="D4" s="51" t="s">
        <v>209</v>
      </c>
      <c r="E4" s="52">
        <v>2013</v>
      </c>
      <c r="F4" s="52">
        <v>2012</v>
      </c>
      <c r="G4" s="52">
        <v>2011</v>
      </c>
      <c r="H4" s="52">
        <v>2010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1.65</v>
      </c>
      <c r="F6" s="13">
        <v>1.37</v>
      </c>
      <c r="G6" s="13">
        <v>1.44</v>
      </c>
      <c r="H6" s="13">
        <v>2.0099999999999998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66457118.969999999</v>
      </c>
      <c r="F7" s="15">
        <v>30565564.109999999</v>
      </c>
      <c r="G7" s="15">
        <v>102500335.5</v>
      </c>
      <c r="H7" s="15">
        <v>52416586.890000001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44511087</v>
      </c>
      <c r="F8" s="15">
        <v>19125088</v>
      </c>
      <c r="G8" s="15">
        <v>51733332</v>
      </c>
      <c r="H8" s="15">
        <v>25133673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3065</v>
      </c>
      <c r="F9" s="15">
        <v>6305</v>
      </c>
      <c r="G9" s="15">
        <v>12270</v>
      </c>
      <c r="H9" s="15">
        <v>5474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110000000</v>
      </c>
      <c r="F10" s="15">
        <v>100000000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181500000</v>
      </c>
      <c r="F11" s="15">
        <v>137000000</v>
      </c>
      <c r="G11" s="15">
        <v>144000000</v>
      </c>
      <c r="H11" s="15">
        <v>201000000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41639</v>
      </c>
      <c r="F12" s="17">
        <v>41274</v>
      </c>
      <c r="G12" s="17">
        <v>40908</v>
      </c>
      <c r="H12" s="17">
        <v>40543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143960147</v>
      </c>
      <c r="F16" s="24">
        <v>203040111</v>
      </c>
      <c r="G16" s="24">
        <v>159045648</v>
      </c>
      <c r="H16" s="24">
        <v>169449665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230443182</v>
      </c>
      <c r="F17" s="27">
        <v>394312516</v>
      </c>
      <c r="G17" s="27">
        <v>264682504</v>
      </c>
      <c r="H17" s="27">
        <v>294002415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0</v>
      </c>
      <c r="F18" s="27">
        <v>0</v>
      </c>
      <c r="G18" s="27">
        <v>757216</v>
      </c>
      <c r="H18" s="27">
        <v>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214</v>
      </c>
      <c r="E19" s="27">
        <v>8938452</v>
      </c>
      <c r="F19" s="27">
        <v>10240306</v>
      </c>
      <c r="G19" s="27">
        <v>7465638</v>
      </c>
      <c r="H19" s="27">
        <v>3175389</v>
      </c>
      <c r="I19" s="28" t="s">
        <v>211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215</v>
      </c>
      <c r="E20" s="27">
        <v>9086685</v>
      </c>
      <c r="F20" s="27">
        <v>8161221</v>
      </c>
      <c r="G20" s="27">
        <v>11356120</v>
      </c>
      <c r="H20" s="27">
        <v>303034540</v>
      </c>
      <c r="I20" s="28" t="s">
        <v>212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216</v>
      </c>
      <c r="E21" s="27">
        <v>426665172</v>
      </c>
      <c r="F21" s="27">
        <v>226438067</v>
      </c>
      <c r="G21" s="27">
        <v>235758485</v>
      </c>
      <c r="H21" s="27">
        <v>1373944</v>
      </c>
      <c r="I21" s="28" t="s">
        <v>213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1014824140</v>
      </c>
      <c r="F23" s="27">
        <v>836528170</v>
      </c>
      <c r="G23" s="27">
        <v>723791257</v>
      </c>
      <c r="H23" s="27">
        <v>711797603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53199022</v>
      </c>
      <c r="F24" s="27">
        <v>55835959</v>
      </c>
      <c r="G24" s="27">
        <v>43745871</v>
      </c>
      <c r="H24" s="27">
        <v>33106281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15503598</v>
      </c>
      <c r="F25" s="27">
        <v>19863809</v>
      </c>
      <c r="G25" s="27">
        <v>14976294</v>
      </c>
      <c r="H25" s="27">
        <v>12588807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31882877</v>
      </c>
      <c r="F26" s="27">
        <v>28761229</v>
      </c>
      <c r="G26" s="27">
        <v>23597312</v>
      </c>
      <c r="H26" s="27">
        <v>20864800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176</v>
      </c>
      <c r="E27" s="27">
        <v>35634</v>
      </c>
      <c r="F27" s="27">
        <v>536635</v>
      </c>
      <c r="G27" s="27">
        <v>2990813</v>
      </c>
      <c r="H27" s="27">
        <v>2764769</v>
      </c>
      <c r="I27" s="28" t="s">
        <v>159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62070009</v>
      </c>
      <c r="F28" s="27">
        <v>42097969</v>
      </c>
      <c r="G28" s="27">
        <v>32095324</v>
      </c>
      <c r="H28" s="27">
        <v>32941483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1927906298</v>
      </c>
      <c r="F29" s="29">
        <v>1750116224</v>
      </c>
      <c r="G29" s="29">
        <v>1461540317</v>
      </c>
      <c r="H29" s="29">
        <v>1539404608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1205587614</v>
      </c>
      <c r="F34" s="24">
        <v>965026007</v>
      </c>
      <c r="G34" s="24">
        <v>874295076</v>
      </c>
      <c r="H34" s="24">
        <v>912444926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156674521</v>
      </c>
      <c r="F35" s="32">
        <v>261852937</v>
      </c>
      <c r="G35" s="32">
        <v>141536469</v>
      </c>
      <c r="H35" s="32">
        <v>240946656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250916545</v>
      </c>
      <c r="F36" s="27">
        <v>266435025</v>
      </c>
      <c r="G36" s="27">
        <v>185515560</v>
      </c>
      <c r="H36" s="27">
        <v>110943269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178</v>
      </c>
      <c r="E37" s="27">
        <v>14576133</v>
      </c>
      <c r="F37" s="27">
        <v>0</v>
      </c>
      <c r="G37" s="27">
        <v>15000000</v>
      </c>
      <c r="H37" s="27">
        <v>15324908</v>
      </c>
      <c r="I37" s="28" t="s">
        <v>160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177</v>
      </c>
      <c r="E38" s="27">
        <v>0</v>
      </c>
      <c r="F38" s="27">
        <v>0</v>
      </c>
      <c r="G38" s="27">
        <v>0</v>
      </c>
      <c r="H38" s="27">
        <v>1379165</v>
      </c>
      <c r="I38" s="28" t="s">
        <v>161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48013436</v>
      </c>
      <c r="F39" s="27">
        <v>21759760</v>
      </c>
      <c r="G39" s="27">
        <v>20285583</v>
      </c>
      <c r="H39" s="27">
        <v>23180270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1675768249</v>
      </c>
      <c r="F40" s="29">
        <v>1515073729</v>
      </c>
      <c r="G40" s="29">
        <v>1236632688</v>
      </c>
      <c r="H40" s="29">
        <v>1304219194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110000000</v>
      </c>
      <c r="F44" s="24">
        <v>100000000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110000000</v>
      </c>
      <c r="F45" s="27">
        <v>100000000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110000000</v>
      </c>
      <c r="F46" s="27">
        <v>100000000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25299467</v>
      </c>
      <c r="F47" s="27">
        <v>22084713</v>
      </c>
      <c r="G47" s="27">
        <v>20043456</v>
      </c>
      <c r="H47" s="27">
        <v>18638444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12621479</v>
      </c>
      <c r="F48" s="27">
        <v>9443258</v>
      </c>
      <c r="G48" s="27">
        <v>9443258</v>
      </c>
      <c r="H48" s="27">
        <v>8057553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11245589</v>
      </c>
      <c r="F49" s="27">
        <v>9469991</v>
      </c>
      <c r="G49" s="27">
        <v>7754970</v>
      </c>
      <c r="H49" s="27">
        <v>7190662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71463173</v>
      </c>
      <c r="F50" s="27">
        <v>71463173</v>
      </c>
      <c r="G50" s="27">
        <v>79255311</v>
      </c>
      <c r="H50" s="27">
        <v>79255311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/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/>
      <c r="G52" s="27">
        <v>7792138</v>
      </c>
      <c r="H52" s="27">
        <v>3740229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207</v>
      </c>
      <c r="E53" s="27">
        <v>6600000</v>
      </c>
      <c r="F53" s="27">
        <v>6000000</v>
      </c>
      <c r="G53" s="27">
        <v>6000000</v>
      </c>
      <c r="H53" s="27">
        <v>12000000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208</v>
      </c>
      <c r="E54" s="27">
        <v>0</v>
      </c>
      <c r="F54" s="27"/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-92010</v>
      </c>
      <c r="F56" s="27">
        <v>-1278987</v>
      </c>
      <c r="G56" s="27">
        <v>-6978006</v>
      </c>
      <c r="H56" s="27">
        <v>2959969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15000351</v>
      </c>
      <c r="F57" s="27">
        <v>17860347</v>
      </c>
      <c r="G57" s="27">
        <v>17180778</v>
      </c>
      <c r="H57" s="27">
        <v>10823704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252138049</v>
      </c>
      <c r="F58" s="27">
        <v>235042495</v>
      </c>
      <c r="G58" s="27">
        <v>224907629</v>
      </c>
      <c r="H58" s="27">
        <v>235185414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8">
        <v>0</v>
      </c>
      <c r="I59" s="49" t="s">
        <v>162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1927906298</v>
      </c>
      <c r="F60" s="29">
        <v>1750116224</v>
      </c>
      <c r="G60" s="29">
        <v>1461540317</v>
      </c>
      <c r="H60" s="29">
        <v>1539404608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210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100783777</v>
      </c>
      <c r="F64" s="24">
        <v>76336326</v>
      </c>
      <c r="G64" s="24">
        <v>74026908</v>
      </c>
      <c r="H64" s="24">
        <v>73970026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47881932</v>
      </c>
      <c r="F65" s="27">
        <v>34714148</v>
      </c>
      <c r="G65" s="27">
        <v>31449184</v>
      </c>
      <c r="H65" s="27">
        <v>30878529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52901845</v>
      </c>
      <c r="F66" s="27">
        <v>41622178</v>
      </c>
      <c r="G66" s="27">
        <v>42577724</v>
      </c>
      <c r="H66" s="27">
        <v>43091497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12878644</v>
      </c>
      <c r="F67" s="27">
        <v>12706493</v>
      </c>
      <c r="G67" s="27">
        <v>10897300</v>
      </c>
      <c r="H67" s="27">
        <v>13940894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179</v>
      </c>
      <c r="E68" s="27">
        <v>65780489</v>
      </c>
      <c r="F68" s="27">
        <v>54328671</v>
      </c>
      <c r="G68" s="27">
        <v>53475024</v>
      </c>
      <c r="H68" s="27">
        <v>57032391</v>
      </c>
      <c r="I68" s="28" t="s">
        <v>173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103469</v>
      </c>
      <c r="F69" s="27">
        <v>-473310</v>
      </c>
      <c r="G69" s="27">
        <v>-999481</v>
      </c>
      <c r="H69" s="27">
        <v>-871668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180</v>
      </c>
      <c r="E70" s="27">
        <v>1676694</v>
      </c>
      <c r="F70" s="27">
        <v>5250321</v>
      </c>
      <c r="G70" s="27">
        <v>2405167</v>
      </c>
      <c r="H70" s="27">
        <v>1717918</v>
      </c>
      <c r="I70" s="28" t="s">
        <v>163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181</v>
      </c>
      <c r="E71" s="27">
        <v>758568</v>
      </c>
      <c r="F71" s="27">
        <v>1499737</v>
      </c>
      <c r="G71" s="27">
        <v>323171</v>
      </c>
      <c r="H71" s="27">
        <v>488573</v>
      </c>
      <c r="I71" s="28" t="s">
        <v>164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182</v>
      </c>
      <c r="E72" s="27">
        <v>68319220</v>
      </c>
      <c r="F72" s="27">
        <v>60605419</v>
      </c>
      <c r="G72" s="27">
        <v>55203881</v>
      </c>
      <c r="H72" s="27">
        <v>58367214</v>
      </c>
      <c r="I72" s="28" t="s">
        <v>165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183</v>
      </c>
      <c r="E73" s="27">
        <v>16306417</v>
      </c>
      <c r="F73" s="27">
        <v>13612013</v>
      </c>
      <c r="G73" s="27">
        <v>12179474</v>
      </c>
      <c r="H73" s="27">
        <v>10383898</v>
      </c>
      <c r="I73" s="28" t="s">
        <v>166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184</v>
      </c>
      <c r="E74" s="27">
        <v>4509917</v>
      </c>
      <c r="F74" s="27">
        <v>3493505</v>
      </c>
      <c r="G74" s="27">
        <v>2031330</v>
      </c>
      <c r="H74" s="27">
        <v>2005286</v>
      </c>
      <c r="I74" s="28" t="s">
        <v>168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185</v>
      </c>
      <c r="E75" s="27">
        <v>10208344</v>
      </c>
      <c r="F75" s="27">
        <v>7652554</v>
      </c>
      <c r="G75" s="27">
        <v>7159895</v>
      </c>
      <c r="H75" s="27">
        <v>6086120</v>
      </c>
      <c r="I75" s="28" t="s">
        <v>175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186</v>
      </c>
      <c r="E76" s="27">
        <v>4431101</v>
      </c>
      <c r="F76" s="61">
        <v>15138537</v>
      </c>
      <c r="G76" s="61">
        <v>19799472</v>
      </c>
      <c r="H76" s="61">
        <v>9114635</v>
      </c>
      <c r="I76" s="28" t="s">
        <v>167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187</v>
      </c>
      <c r="E77" s="27">
        <v>668961</v>
      </c>
      <c r="F77" s="27">
        <v>313925</v>
      </c>
      <c r="G77" s="27">
        <v>177493</v>
      </c>
      <c r="H77" s="27">
        <v>102779</v>
      </c>
      <c r="I77" s="28" t="s">
        <v>174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7">
        <v>0</v>
      </c>
      <c r="I78" s="28" t="s">
        <v>169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189</v>
      </c>
      <c r="E79" s="27">
        <v>36124740</v>
      </c>
      <c r="F79" s="27">
        <v>40210534</v>
      </c>
      <c r="G79" s="27">
        <v>41347664</v>
      </c>
      <c r="H79" s="27">
        <v>27692718</v>
      </c>
      <c r="I79" s="28" t="s">
        <v>170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190</v>
      </c>
      <c r="E80" s="27">
        <v>32194480</v>
      </c>
      <c r="F80" s="27">
        <v>20394885</v>
      </c>
      <c r="G80" s="27">
        <v>13856217</v>
      </c>
      <c r="H80" s="27">
        <v>30674496</v>
      </c>
      <c r="I80" s="28" t="s">
        <v>171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9617465</v>
      </c>
      <c r="F81" s="27">
        <v>5592800</v>
      </c>
      <c r="G81" s="27">
        <v>3519481</v>
      </c>
      <c r="H81" s="27">
        <v>8987285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7">
        <v>299260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193</v>
      </c>
      <c r="E84" s="27">
        <v>55000</v>
      </c>
      <c r="F84" s="27">
        <v>55000</v>
      </c>
      <c r="G84" s="27">
        <v>0</v>
      </c>
      <c r="H84" s="27">
        <v>55000</v>
      </c>
      <c r="I84" s="28" t="s">
        <v>172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206</v>
      </c>
      <c r="E85" s="27">
        <v>22522015</v>
      </c>
      <c r="F85" s="27">
        <v>14747085</v>
      </c>
      <c r="G85" s="27">
        <v>10336736</v>
      </c>
      <c r="H85" s="27">
        <v>21332951</v>
      </c>
      <c r="I85" s="28" t="s">
        <v>198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205</v>
      </c>
      <c r="E87" s="29">
        <v>22522015</v>
      </c>
      <c r="F87" s="29">
        <v>14747085</v>
      </c>
      <c r="G87" s="29">
        <v>10336736</v>
      </c>
      <c r="H87" s="29">
        <v>21332951</v>
      </c>
      <c r="I87" s="30" t="s">
        <v>199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325254285</v>
      </c>
      <c r="F91" s="60">
        <v>274569933</v>
      </c>
      <c r="G91" s="60">
        <v>199285674</v>
      </c>
      <c r="H91" s="60">
        <v>128713143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69504343</v>
      </c>
      <c r="F92" s="61">
        <v>65370367</v>
      </c>
      <c r="G92" s="61">
        <v>48696104</v>
      </c>
      <c r="H92" s="61">
        <v>116666938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-213261079</v>
      </c>
      <c r="F93" s="61">
        <v>4963593</v>
      </c>
      <c r="G93" s="61">
        <v>44030389</v>
      </c>
      <c r="H93" s="61">
        <v>-16704046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8585879</v>
      </c>
      <c r="F94" s="61">
        <v>-20882534</v>
      </c>
      <c r="G94" s="61">
        <v>-16290563</v>
      </c>
      <c r="H94" s="61">
        <v>-13753721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524988</v>
      </c>
      <c r="F95" s="61">
        <v>1232926</v>
      </c>
      <c r="G95" s="61">
        <v>-1151671</v>
      </c>
      <c r="H95" s="61">
        <v>138610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190608416</v>
      </c>
      <c r="F96" s="62">
        <v>325254285</v>
      </c>
      <c r="G96" s="62">
        <v>274569933</v>
      </c>
      <c r="H96" s="62">
        <v>215060924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40.464624545454548</v>
      </c>
      <c r="F100" s="10">
        <f>+F8*100/F10</f>
        <v>19.125088000000002</v>
      </c>
      <c r="G100" s="10">
        <f>+G8*100/G10</f>
        <v>51.733331999999997</v>
      </c>
      <c r="H100" s="10">
        <f>+H8*100/H10</f>
        <v>25.133673000000002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0.20474559090909092</v>
      </c>
      <c r="F101" s="13">
        <f>+F87/F10</f>
        <v>0.14747084999999999</v>
      </c>
      <c r="G101" s="13">
        <f>+G87/G10</f>
        <v>0.10336736000000001</v>
      </c>
      <c r="H101" s="13">
        <f>+H87/H10</f>
        <v>0.21332951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0.06</v>
      </c>
      <c r="F102" s="13">
        <f>+F53/F10</f>
        <v>0.06</v>
      </c>
      <c r="G102" s="13">
        <f>+G53/G10</f>
        <v>0.06</v>
      </c>
      <c r="H102" s="13">
        <f>+H53/H10</f>
        <v>0.12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2.2921640818181817</v>
      </c>
      <c r="F103" s="13">
        <f>+F58/F10</f>
        <v>2.3504249499999998</v>
      </c>
      <c r="G103" s="13">
        <f>+G58/G10</f>
        <v>2.2490762900000001</v>
      </c>
      <c r="H103" s="13">
        <f>+H58/H10</f>
        <v>2.3518541399999999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8.0587815965844971</v>
      </c>
      <c r="F104" s="13">
        <f>+F11/F87</f>
        <v>9.2899715435287717</v>
      </c>
      <c r="G104" s="13">
        <f>+G11/G87</f>
        <v>13.930896561545152</v>
      </c>
      <c r="H104" s="13">
        <f>+H11/H87</f>
        <v>9.422043860692316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3.6363636363636362</v>
      </c>
      <c r="F105" s="13">
        <f>+F53*100/F11</f>
        <v>4.3795620437956204</v>
      </c>
      <c r="G105" s="13">
        <f>+G53*100/G11</f>
        <v>4.166666666666667</v>
      </c>
      <c r="H105" s="13">
        <f>+H53*100/H11</f>
        <v>5.9701492537313436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29.304660351216356</v>
      </c>
      <c r="F106" s="13">
        <f>+F53*100/F87</f>
        <v>40.686006759980025</v>
      </c>
      <c r="G106" s="13">
        <f>+G53*100/G87</f>
        <v>58.045402339771471</v>
      </c>
      <c r="H106" s="13">
        <f>+H53*100/H87</f>
        <v>56.251008123536216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0.7198437551168646</v>
      </c>
      <c r="F107" s="35">
        <f>+F11/F58</f>
        <v>0.58287332254535507</v>
      </c>
      <c r="G107" s="35">
        <f>+G11/G58</f>
        <v>0.6402628520884901</v>
      </c>
      <c r="H107" s="35">
        <f>+H11/H58</f>
        <v>0.85464483779593581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1.1682110807648807</v>
      </c>
      <c r="F109" s="39">
        <f>+F85*100/F29</f>
        <v>0.84263460893440645</v>
      </c>
      <c r="G109" s="39">
        <f>+G85*100/G29</f>
        <v>0.70724946002293554</v>
      </c>
      <c r="H109" s="39">
        <f>+H85*100/H29</f>
        <v>1.385792330952929</v>
      </c>
      <c r="I109" s="11" t="s">
        <v>194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8.9324142426437199</v>
      </c>
      <c r="F110" s="41">
        <f>+F87*100/F58</f>
        <v>6.2742207531450855</v>
      </c>
      <c r="G110" s="41">
        <f>+G87*100/G58</f>
        <v>4.5959917171151181</v>
      </c>
      <c r="H110" s="41">
        <f>+H87*100/H58</f>
        <v>9.0706947498028097</v>
      </c>
      <c r="I110" s="14" t="s">
        <v>195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202</v>
      </c>
      <c r="E111" s="41">
        <f>+E68*100/E72</f>
        <v>96.284016415878284</v>
      </c>
      <c r="F111" s="41">
        <f>+F68*100/F72</f>
        <v>89.643256158331326</v>
      </c>
      <c r="G111" s="41">
        <f>+G68*100/G72</f>
        <v>96.86823286935207</v>
      </c>
      <c r="H111" s="41">
        <f>+H68*100/H72</f>
        <v>97.713060280725415</v>
      </c>
      <c r="I111" s="14" t="s">
        <v>196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9.9311568406325055</v>
      </c>
      <c r="F112" s="41">
        <f>+F64*100/F23</f>
        <v>9.1253742237993016</v>
      </c>
      <c r="G112" s="41">
        <f>+G64*100/G23</f>
        <v>10.227659879013984</v>
      </c>
      <c r="H112" s="41">
        <f>+H64*100/H23</f>
        <v>10.392002682818813</v>
      </c>
      <c r="I112" s="14" t="s">
        <v>197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203</v>
      </c>
      <c r="E113" s="41">
        <f>+E85*100/E72</f>
        <v>32.965854996588078</v>
      </c>
      <c r="F113" s="41">
        <f>+F85*100/F72</f>
        <v>24.332947850752422</v>
      </c>
      <c r="G113" s="41">
        <f>+G85*100/G72</f>
        <v>18.724654522025364</v>
      </c>
      <c r="H113" s="41">
        <f>+H85*100/H72</f>
        <v>36.549544749557519</v>
      </c>
      <c r="I113" s="14" t="s">
        <v>200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204</v>
      </c>
      <c r="E114" s="42">
        <f>E72*100/E29</f>
        <v>3.5437002343357666</v>
      </c>
      <c r="F114" s="42">
        <f>F72*100/F29</f>
        <v>3.4629368135038785</v>
      </c>
      <c r="G114" s="42">
        <f>G72*100/G29</f>
        <v>3.7771028522369527</v>
      </c>
      <c r="H114" s="42">
        <f>H72*100/H29</f>
        <v>3.7915447112913929</v>
      </c>
      <c r="I114" s="14" t="s">
        <v>201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6.7699039953858406</v>
      </c>
      <c r="F115" s="44">
        <f>+(F24+F25)*100/F23</f>
        <v>9.0492789979804265</v>
      </c>
      <c r="G115" s="44">
        <f>+(G24+G25)*100/G23</f>
        <v>8.1131354423088862</v>
      </c>
      <c r="H115" s="44">
        <f>+(H24+H25)*100/H23</f>
        <v>6.4196743298108574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13.078335252162759</v>
      </c>
      <c r="F117" s="10">
        <f>(F58+F59)*100/F29</f>
        <v>13.430107770945389</v>
      </c>
      <c r="G117" s="10">
        <f>(G58+G59)*100/G29</f>
        <v>15.388397185077448</v>
      </c>
      <c r="H117" s="10">
        <f>(H58+H59)*100/H29</f>
        <v>15.277686761348191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18.508776139476268</v>
      </c>
      <c r="F118" s="13">
        <f>+F58*100/(F34+F35)</f>
        <v>19.15775767034437</v>
      </c>
      <c r="G118" s="13">
        <f>+G58*100/(G34+G35)</f>
        <v>22.14024855863282</v>
      </c>
      <c r="H118" s="13">
        <f>+H58*100/(H34+H35)</f>
        <v>20.390769073603312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86.921664747837241</v>
      </c>
      <c r="F119" s="13">
        <f>+F40*100/F29</f>
        <v>86.569892229054616</v>
      </c>
      <c r="G119" s="13">
        <f>+G40*100/G29</f>
        <v>84.611602814922549</v>
      </c>
      <c r="H119" s="13">
        <f>+H40*100/H29</f>
        <v>84.722313238651807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70.660183869579328</v>
      </c>
      <c r="F120" s="35">
        <f>+(F34+F35)*100/F29</f>
        <v>70.102712447056319</v>
      </c>
      <c r="G120" s="35">
        <f>+(G34+G35)*100/G29</f>
        <v>69.504175367883477</v>
      </c>
      <c r="H120" s="35">
        <f>+(H34+H35)*100/H29</f>
        <v>74.924524456146102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52.638665118360436</v>
      </c>
      <c r="F122" s="10">
        <f>+F23*100/F29</f>
        <v>47.798435242664205</v>
      </c>
      <c r="G122" s="10">
        <f>+G23*100/G29</f>
        <v>49.522496819360747</v>
      </c>
      <c r="H122" s="10">
        <f>+H23*100/H29</f>
        <v>46.238500216312204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74.495511100732458</v>
      </c>
      <c r="F123" s="13">
        <f>+F23*100/(F34+F35)</f>
        <v>68.183431958874664</v>
      </c>
      <c r="G123" s="13">
        <f>+G23*100/(G34+G35)</f>
        <v>71.251110537229877</v>
      </c>
      <c r="H123" s="13">
        <f>+H23*100/(H34+H35)</f>
        <v>61.713438359393194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24.845491850440215</v>
      </c>
      <c r="F124" s="35">
        <f>+F58*100/F23</f>
        <v>28.097379553876827</v>
      </c>
      <c r="G124" s="35">
        <f>+G58*100/G23</f>
        <v>31.073548737270805</v>
      </c>
      <c r="H124" s="35">
        <f>+H58*100/H23</f>
        <v>33.041051699074067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0.28140089278778935</v>
      </c>
      <c r="F126" s="10">
        <f>+(F16+F17+F18+F19)/(F34+F35)</f>
        <v>0.49523462438687021</v>
      </c>
      <c r="G126" s="10">
        <f>+(G16+G17+G18+G19)/(G34+G35)</f>
        <v>0.425219130205294</v>
      </c>
      <c r="H126" s="10">
        <f>+(H16+H17+H18+H19)/(H34+H35)</f>
        <v>0.40456985839177034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60.127461298041581</v>
      </c>
      <c r="F127" s="13">
        <f>+(F16+F17+F18+F19+F20+F21+F22)*100/(F34+F35)</f>
        <v>68.645095355063816</v>
      </c>
      <c r="G127" s="13">
        <f>+(G16+G17+G18+G19+G20+G21+G22)*100/(G34+G35)</f>
        <v>66.848250021611605</v>
      </c>
      <c r="H127" s="13">
        <f>+(H16+H17+H18+H19+H20+H21+H22)*100/(H34+H35)</f>
        <v>66.849452088336818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+(E16+E17+E18+E19)/(E34+E35)</f>
        <v>0.28140089278778935</v>
      </c>
      <c r="F128" s="35">
        <f>+(F16+F17+F18+F19)/(F34+F35)</f>
        <v>0.49523462438687021</v>
      </c>
      <c r="G128" s="35">
        <f>+(G16+G17+G18+G19)/(G34+G35)</f>
        <v>0.425219130205294</v>
      </c>
      <c r="H128" s="35">
        <f>+(H16+H17+H18+H19)/(H34+H35)</f>
        <v>0.40456985839177034</v>
      </c>
      <c r="I128" s="18" t="s">
        <v>158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2014-10-15T09:02:15Z</dcterms:modified>
</cp:coreProperties>
</file>